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评优指标切分数" sheetId="1" r:id="rId1"/>
    <sheet name="奖学金指标切分数" sheetId="2" r:id="rId2"/>
  </sheets>
  <calcPr calcId="144525"/>
</workbook>
</file>

<file path=xl/sharedStrings.xml><?xml version="1.0" encoding="utf-8"?>
<sst xmlns="http://schemas.openxmlformats.org/spreadsheetml/2006/main" count="91" uniqueCount="48">
  <si>
    <t xml:space="preserve">2018-2019学年2016、2017、2018级校先进个人及先进集体可评数量测算表   
</t>
  </si>
  <si>
    <t>院系</t>
  </si>
  <si>
    <t>参评
人数</t>
  </si>
  <si>
    <t>三好学生标兵</t>
  </si>
  <si>
    <t>三好学生</t>
  </si>
  <si>
    <t>优秀学生干部</t>
  </si>
  <si>
    <t>合计</t>
  </si>
  <si>
    <t>参评班级数</t>
  </si>
  <si>
    <t>先进班集体可评数量（10%）</t>
  </si>
  <si>
    <t>可评人数（1%）</t>
  </si>
  <si>
    <t>可评人数（30%）</t>
  </si>
  <si>
    <t>可评人数（不含兼评）（8%）</t>
  </si>
  <si>
    <t>人工智能学院</t>
  </si>
  <si>
    <t>化学与材料学院</t>
  </si>
  <si>
    <t>大气科学学院</t>
  </si>
  <si>
    <t>应用气象学院</t>
  </si>
  <si>
    <t>大气物理学院</t>
  </si>
  <si>
    <t>地理科学学院</t>
  </si>
  <si>
    <t>遥感与测绘工程学院</t>
  </si>
  <si>
    <t>水文与水资源工程学院</t>
  </si>
  <si>
    <t>海洋科学学院</t>
  </si>
  <si>
    <t>环境科学与工程学院</t>
  </si>
  <si>
    <t>自动化学院</t>
  </si>
  <si>
    <t>电子与信息工程学院</t>
  </si>
  <si>
    <t>计算机与软件学院</t>
  </si>
  <si>
    <t>数学与统计学院</t>
  </si>
  <si>
    <t>物理与光电工程学院</t>
  </si>
  <si>
    <t>法政学院</t>
  </si>
  <si>
    <t>管理工程学院</t>
  </si>
  <si>
    <t>商学院</t>
  </si>
  <si>
    <t>文学院</t>
  </si>
  <si>
    <t>传媒与艺术学院</t>
  </si>
  <si>
    <t>应用技术学院</t>
  </si>
  <si>
    <t>雷丁学院</t>
  </si>
  <si>
    <t>龙山书院</t>
  </si>
  <si>
    <t>三好标兵</t>
  </si>
  <si>
    <t>先进班集体可评数量</t>
  </si>
  <si>
    <t>可评人数（2%）</t>
  </si>
  <si>
    <t>可评人数（60%）</t>
  </si>
  <si>
    <t>可评人数（不含兼评）（16%）</t>
  </si>
  <si>
    <t>长望学院</t>
  </si>
  <si>
    <t>各学院可评学生人数如有疑问请及时与教育管理科联系。</t>
  </si>
  <si>
    <t>2018-2019学年2016、2017、2018级本科生学校奖学金各等级可评人数测算表</t>
  </si>
  <si>
    <t>一等奖学金</t>
  </si>
  <si>
    <t>二等奖学金</t>
  </si>
  <si>
    <t>三等奖学金</t>
  </si>
  <si>
    <t>可评人数（15%）</t>
  </si>
  <si>
    <t>可评人数（20%）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</si>
</sst>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9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0"/>
    </font>
    <font>
      <b/>
      <sz val="12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9"/>
      <name val="宋体"/>
      <charset val="134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35" fillId="10" borderId="9" applyNumberFormat="0" applyAlignment="0" applyProtection="0">
      <alignment vertical="center"/>
    </xf>
    <xf numFmtId="0" fontId="27" fillId="10" borderId="2" applyNumberFormat="0" applyAlignment="0" applyProtection="0">
      <alignment vertical="center"/>
    </xf>
    <xf numFmtId="0" fontId="34" fillId="28" borderId="8" applyNumberFormat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</cellStyleXfs>
  <cellXfs count="44">
    <xf numFmtId="0" fontId="0" fillId="0" borderId="0" xfId="0">
      <alignment vertical="center"/>
    </xf>
    <xf numFmtId="0" fontId="1" fillId="0" borderId="1" xfId="50" applyFont="1" applyBorder="1" applyAlignment="1">
      <alignment horizontal="center" vertical="center"/>
    </xf>
    <xf numFmtId="176" fontId="1" fillId="0" borderId="1" xfId="5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9" fillId="0" borderId="1" xfId="49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2" fillId="0" borderId="1" xfId="49" applyNumberFormat="1" applyFont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4" fillId="0" borderId="1" xfId="49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18" fillId="0" borderId="0" xfId="0" applyNumberFormat="1" applyFont="1" applyFill="1" applyBorder="1" applyAlignment="1">
      <alignment vertical="center"/>
    </xf>
    <xf numFmtId="176" fontId="16" fillId="0" borderId="0" xfId="0" applyNumberFormat="1" applyFon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1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3"/>
  <sheetViews>
    <sheetView tabSelected="1" workbookViewId="0">
      <selection activeCell="B27" sqref="B27"/>
    </sheetView>
  </sheetViews>
  <sheetFormatPr defaultColWidth="9" defaultRowHeight="13.5"/>
  <cols>
    <col min="1" max="1" width="23.5" customWidth="1"/>
    <col min="2" max="2" width="9.25" customWidth="1"/>
    <col min="3" max="3" width="14.625" customWidth="1"/>
    <col min="4" max="4" width="16.5" customWidth="1"/>
    <col min="5" max="5" width="16.125" customWidth="1"/>
    <col min="8" max="8" width="39" customWidth="1"/>
    <col min="9" max="9" width="23.75" customWidth="1"/>
  </cols>
  <sheetData>
    <row r="1" ht="18.75" spans="1:9">
      <c r="A1" s="18" t="s">
        <v>0</v>
      </c>
      <c r="B1" s="18"/>
      <c r="C1" s="18"/>
      <c r="D1" s="18"/>
      <c r="E1" s="18"/>
      <c r="F1" s="18"/>
      <c r="G1" s="18"/>
      <c r="H1" s="18"/>
      <c r="I1" s="40"/>
    </row>
    <row r="2" spans="1:9">
      <c r="A2" s="3" t="s">
        <v>1</v>
      </c>
      <c r="B2" s="4" t="s">
        <v>2</v>
      </c>
      <c r="C2" s="3" t="s">
        <v>3</v>
      </c>
      <c r="D2" s="3" t="s">
        <v>4</v>
      </c>
      <c r="E2" s="3" t="s">
        <v>5</v>
      </c>
      <c r="F2" s="19" t="s">
        <v>6</v>
      </c>
      <c r="G2" s="3" t="s">
        <v>7</v>
      </c>
      <c r="H2" s="20" t="s">
        <v>8</v>
      </c>
      <c r="I2" s="41"/>
    </row>
    <row r="3" ht="24" spans="1:9">
      <c r="A3" s="3"/>
      <c r="B3" s="4"/>
      <c r="C3" s="20" t="s">
        <v>9</v>
      </c>
      <c r="D3" s="20" t="s">
        <v>10</v>
      </c>
      <c r="E3" s="20" t="s">
        <v>11</v>
      </c>
      <c r="F3" s="19"/>
      <c r="G3" s="3"/>
      <c r="H3" s="20"/>
      <c r="I3" s="41"/>
    </row>
    <row r="4" ht="15" customHeight="1" spans="1:9">
      <c r="A4" s="21" t="s">
        <v>12</v>
      </c>
      <c r="B4" s="22">
        <v>176</v>
      </c>
      <c r="C4" s="23">
        <f>B4*0.01</f>
        <v>1.76</v>
      </c>
      <c r="D4" s="24">
        <f>B4*0.3</f>
        <v>52.8</v>
      </c>
      <c r="E4" s="24">
        <f>B4*0.08</f>
        <v>14.08</v>
      </c>
      <c r="F4" s="24">
        <f>SUM(C4:E4)</f>
        <v>68.64</v>
      </c>
      <c r="G4" s="25">
        <v>5</v>
      </c>
      <c r="H4" s="24">
        <f>G4*0.1</f>
        <v>0.5</v>
      </c>
      <c r="I4" s="41"/>
    </row>
    <row r="5" ht="14.25" spans="1:9">
      <c r="A5" s="26" t="s">
        <v>13</v>
      </c>
      <c r="B5" s="25">
        <v>305</v>
      </c>
      <c r="C5" s="23">
        <f t="shared" ref="C5:C26" si="0">B5*0.01</f>
        <v>3.05</v>
      </c>
      <c r="D5" s="24">
        <f t="shared" ref="D5:D26" si="1">B5*0.3</f>
        <v>91.5</v>
      </c>
      <c r="E5" s="24">
        <f t="shared" ref="E5:E26" si="2">B5*0.08</f>
        <v>24.4</v>
      </c>
      <c r="F5" s="24">
        <f t="shared" ref="F5:F26" si="3">SUM(C5:E5)</f>
        <v>118.95</v>
      </c>
      <c r="G5" s="25">
        <v>9</v>
      </c>
      <c r="H5" s="24">
        <f>G5*0.1</f>
        <v>0.9</v>
      </c>
      <c r="I5" s="35"/>
    </row>
    <row r="6" spans="1:9">
      <c r="A6" s="21" t="s">
        <v>14</v>
      </c>
      <c r="B6" s="25">
        <v>807</v>
      </c>
      <c r="C6" s="23">
        <f t="shared" si="0"/>
        <v>8.07</v>
      </c>
      <c r="D6" s="24">
        <f t="shared" si="1"/>
        <v>242.1</v>
      </c>
      <c r="E6" s="24">
        <f t="shared" si="2"/>
        <v>64.56</v>
      </c>
      <c r="F6" s="24">
        <f t="shared" si="3"/>
        <v>314.73</v>
      </c>
      <c r="G6" s="25">
        <v>17</v>
      </c>
      <c r="H6" s="24">
        <f>G6*0.1</f>
        <v>1.7</v>
      </c>
      <c r="I6" s="42"/>
    </row>
    <row r="7" spans="1:9">
      <c r="A7" s="21" t="s">
        <v>15</v>
      </c>
      <c r="B7" s="25">
        <v>400</v>
      </c>
      <c r="C7" s="23">
        <f t="shared" si="0"/>
        <v>4</v>
      </c>
      <c r="D7" s="24">
        <f t="shared" si="1"/>
        <v>120</v>
      </c>
      <c r="E7" s="24">
        <f t="shared" si="2"/>
        <v>32</v>
      </c>
      <c r="F7" s="24">
        <f t="shared" si="3"/>
        <v>156</v>
      </c>
      <c r="G7" s="25">
        <v>13</v>
      </c>
      <c r="H7" s="24">
        <f t="shared" ref="H7:H27" si="4">G7*0.1</f>
        <v>1.3</v>
      </c>
      <c r="I7" s="43"/>
    </row>
    <row r="8" spans="1:9">
      <c r="A8" s="21" t="s">
        <v>16</v>
      </c>
      <c r="B8" s="25">
        <v>494</v>
      </c>
      <c r="C8" s="23">
        <f t="shared" si="0"/>
        <v>4.94</v>
      </c>
      <c r="D8" s="24">
        <f t="shared" si="1"/>
        <v>148.2</v>
      </c>
      <c r="E8" s="24">
        <f t="shared" si="2"/>
        <v>39.52</v>
      </c>
      <c r="F8" s="24">
        <f t="shared" si="3"/>
        <v>192.66</v>
      </c>
      <c r="G8" s="25">
        <v>13</v>
      </c>
      <c r="H8" s="24">
        <f t="shared" si="4"/>
        <v>1.3</v>
      </c>
      <c r="I8" s="43"/>
    </row>
    <row r="9" ht="14.25" spans="1:9">
      <c r="A9" s="21" t="s">
        <v>17</v>
      </c>
      <c r="B9" s="25">
        <v>430</v>
      </c>
      <c r="C9" s="23">
        <f t="shared" si="0"/>
        <v>4.3</v>
      </c>
      <c r="D9" s="24">
        <f t="shared" si="1"/>
        <v>129</v>
      </c>
      <c r="E9" s="24">
        <f t="shared" si="2"/>
        <v>34.4</v>
      </c>
      <c r="F9" s="24">
        <v>167</v>
      </c>
      <c r="G9" s="25">
        <v>11</v>
      </c>
      <c r="H9" s="24">
        <f t="shared" si="4"/>
        <v>1.1</v>
      </c>
      <c r="I9" s="36"/>
    </row>
    <row r="10" spans="1:9">
      <c r="A10" s="21" t="s">
        <v>18</v>
      </c>
      <c r="B10" s="25">
        <v>452</v>
      </c>
      <c r="C10" s="23">
        <f t="shared" si="0"/>
        <v>4.52</v>
      </c>
      <c r="D10" s="24">
        <f t="shared" si="1"/>
        <v>135.6</v>
      </c>
      <c r="E10" s="24">
        <f t="shared" si="2"/>
        <v>36.16</v>
      </c>
      <c r="F10" s="24">
        <v>177</v>
      </c>
      <c r="G10" s="25">
        <v>13</v>
      </c>
      <c r="H10" s="24">
        <f t="shared" si="4"/>
        <v>1.3</v>
      </c>
      <c r="I10" s="43"/>
    </row>
    <row r="11" spans="1:9">
      <c r="A11" s="21" t="s">
        <v>19</v>
      </c>
      <c r="B11" s="25">
        <v>157</v>
      </c>
      <c r="C11" s="23">
        <f t="shared" si="0"/>
        <v>1.57</v>
      </c>
      <c r="D11" s="24">
        <f t="shared" si="1"/>
        <v>47.1</v>
      </c>
      <c r="E11" s="24">
        <f t="shared" si="2"/>
        <v>12.56</v>
      </c>
      <c r="F11" s="24">
        <v>62</v>
      </c>
      <c r="G11" s="25">
        <v>6</v>
      </c>
      <c r="H11" s="24">
        <f t="shared" si="4"/>
        <v>0.6</v>
      </c>
      <c r="I11" s="43"/>
    </row>
    <row r="12" spans="1:9">
      <c r="A12" s="21" t="s">
        <v>20</v>
      </c>
      <c r="B12" s="25">
        <v>313</v>
      </c>
      <c r="C12" s="23">
        <f t="shared" si="0"/>
        <v>3.13</v>
      </c>
      <c r="D12" s="24">
        <f t="shared" si="1"/>
        <v>93.9</v>
      </c>
      <c r="E12" s="24">
        <f t="shared" si="2"/>
        <v>25.04</v>
      </c>
      <c r="F12" s="24">
        <f t="shared" si="3"/>
        <v>122.07</v>
      </c>
      <c r="G12" s="25">
        <v>8</v>
      </c>
      <c r="H12" s="24">
        <f t="shared" si="4"/>
        <v>0.8</v>
      </c>
      <c r="I12" s="43"/>
    </row>
    <row r="13" spans="1:9">
      <c r="A13" s="21" t="s">
        <v>21</v>
      </c>
      <c r="B13" s="25">
        <v>488</v>
      </c>
      <c r="C13" s="23">
        <f t="shared" si="0"/>
        <v>4.88</v>
      </c>
      <c r="D13" s="24">
        <f t="shared" si="1"/>
        <v>146.4</v>
      </c>
      <c r="E13" s="24">
        <f t="shared" si="2"/>
        <v>39.04</v>
      </c>
      <c r="F13" s="24">
        <f t="shared" si="3"/>
        <v>190.32</v>
      </c>
      <c r="G13" s="25">
        <v>13</v>
      </c>
      <c r="H13" s="24">
        <f t="shared" si="4"/>
        <v>1.3</v>
      </c>
      <c r="I13" s="43"/>
    </row>
    <row r="14" spans="1:9">
      <c r="A14" s="21" t="s">
        <v>22</v>
      </c>
      <c r="B14" s="25">
        <v>1334</v>
      </c>
      <c r="C14" s="23">
        <f t="shared" si="0"/>
        <v>13.34</v>
      </c>
      <c r="D14" s="24">
        <f t="shared" si="1"/>
        <v>400.2</v>
      </c>
      <c r="E14" s="24">
        <f t="shared" si="2"/>
        <v>106.72</v>
      </c>
      <c r="F14" s="24">
        <f t="shared" si="3"/>
        <v>520.26</v>
      </c>
      <c r="G14" s="25">
        <v>37</v>
      </c>
      <c r="H14" s="24">
        <f t="shared" si="4"/>
        <v>3.7</v>
      </c>
      <c r="I14" s="43"/>
    </row>
    <row r="15" spans="1:9">
      <c r="A15" s="21" t="s">
        <v>23</v>
      </c>
      <c r="B15" s="25">
        <v>1435</v>
      </c>
      <c r="C15" s="23">
        <f t="shared" si="0"/>
        <v>14.35</v>
      </c>
      <c r="D15" s="24">
        <f t="shared" si="1"/>
        <v>430.5</v>
      </c>
      <c r="E15" s="24">
        <f t="shared" si="2"/>
        <v>114.8</v>
      </c>
      <c r="F15" s="24">
        <f t="shared" si="3"/>
        <v>559.65</v>
      </c>
      <c r="G15" s="25">
        <v>39</v>
      </c>
      <c r="H15" s="24">
        <f t="shared" si="4"/>
        <v>3.9</v>
      </c>
      <c r="I15" s="43"/>
    </row>
    <row r="16" spans="1:9">
      <c r="A16" s="21" t="s">
        <v>24</v>
      </c>
      <c r="B16" s="25">
        <v>2166</v>
      </c>
      <c r="C16" s="23">
        <f t="shared" si="0"/>
        <v>21.66</v>
      </c>
      <c r="D16" s="24">
        <f t="shared" si="1"/>
        <v>649.8</v>
      </c>
      <c r="E16" s="24">
        <f t="shared" si="2"/>
        <v>173.28</v>
      </c>
      <c r="F16" s="24">
        <f t="shared" si="3"/>
        <v>844.74</v>
      </c>
      <c r="G16" s="25">
        <v>54</v>
      </c>
      <c r="H16" s="24">
        <f t="shared" si="4"/>
        <v>5.4</v>
      </c>
      <c r="I16" s="43"/>
    </row>
    <row r="17" spans="1:9">
      <c r="A17" s="21" t="s">
        <v>25</v>
      </c>
      <c r="B17" s="25">
        <v>594</v>
      </c>
      <c r="C17" s="23">
        <f t="shared" si="0"/>
        <v>5.94</v>
      </c>
      <c r="D17" s="24">
        <f t="shared" si="1"/>
        <v>178.2</v>
      </c>
      <c r="E17" s="24">
        <f t="shared" si="2"/>
        <v>47.52</v>
      </c>
      <c r="F17" s="24">
        <f t="shared" si="3"/>
        <v>231.66</v>
      </c>
      <c r="G17" s="25">
        <v>16</v>
      </c>
      <c r="H17" s="24">
        <f t="shared" si="4"/>
        <v>1.6</v>
      </c>
      <c r="I17" s="43"/>
    </row>
    <row r="18" spans="1:9">
      <c r="A18" s="21" t="s">
        <v>26</v>
      </c>
      <c r="B18" s="25">
        <v>500</v>
      </c>
      <c r="C18" s="23">
        <f t="shared" si="0"/>
        <v>5</v>
      </c>
      <c r="D18" s="24">
        <f t="shared" si="1"/>
        <v>150</v>
      </c>
      <c r="E18" s="24">
        <f t="shared" si="2"/>
        <v>40</v>
      </c>
      <c r="F18" s="24">
        <f t="shared" si="3"/>
        <v>195</v>
      </c>
      <c r="G18" s="25">
        <v>15</v>
      </c>
      <c r="H18" s="24">
        <f t="shared" si="4"/>
        <v>1.5</v>
      </c>
      <c r="I18" s="43"/>
    </row>
    <row r="19" spans="1:9">
      <c r="A19" s="21" t="s">
        <v>27</v>
      </c>
      <c r="B19" s="25">
        <v>478</v>
      </c>
      <c r="C19" s="23">
        <f t="shared" si="0"/>
        <v>4.78</v>
      </c>
      <c r="D19" s="24">
        <f t="shared" si="1"/>
        <v>143.4</v>
      </c>
      <c r="E19" s="24">
        <f t="shared" si="2"/>
        <v>38.24</v>
      </c>
      <c r="F19" s="24">
        <f t="shared" si="3"/>
        <v>186.42</v>
      </c>
      <c r="G19" s="25">
        <v>15</v>
      </c>
      <c r="H19" s="24">
        <f t="shared" si="4"/>
        <v>1.5</v>
      </c>
      <c r="I19" s="43"/>
    </row>
    <row r="20" spans="1:9">
      <c r="A20" s="21" t="s">
        <v>28</v>
      </c>
      <c r="B20" s="25">
        <v>827</v>
      </c>
      <c r="C20" s="23">
        <f t="shared" si="0"/>
        <v>8.27</v>
      </c>
      <c r="D20" s="24">
        <f t="shared" si="1"/>
        <v>248.1</v>
      </c>
      <c r="E20" s="24">
        <f t="shared" si="2"/>
        <v>66.16</v>
      </c>
      <c r="F20" s="24">
        <v>322</v>
      </c>
      <c r="G20" s="25">
        <v>22</v>
      </c>
      <c r="H20" s="24">
        <f t="shared" si="4"/>
        <v>2.2</v>
      </c>
      <c r="I20" s="43"/>
    </row>
    <row r="21" spans="1:9">
      <c r="A21" s="21" t="s">
        <v>29</v>
      </c>
      <c r="B21" s="25">
        <v>1452</v>
      </c>
      <c r="C21" s="23">
        <f t="shared" si="0"/>
        <v>14.52</v>
      </c>
      <c r="D21" s="24">
        <f t="shared" si="1"/>
        <v>435.6</v>
      </c>
      <c r="E21" s="24">
        <f t="shared" si="2"/>
        <v>116.16</v>
      </c>
      <c r="F21" s="24">
        <v>567</v>
      </c>
      <c r="G21" s="25">
        <v>39</v>
      </c>
      <c r="H21" s="24">
        <f t="shared" si="4"/>
        <v>3.9</v>
      </c>
      <c r="I21" s="43"/>
    </row>
    <row r="22" ht="14.25" spans="1:9">
      <c r="A22" s="21" t="s">
        <v>30</v>
      </c>
      <c r="B22" s="25">
        <v>721</v>
      </c>
      <c r="C22" s="23">
        <f t="shared" si="0"/>
        <v>7.21</v>
      </c>
      <c r="D22" s="24">
        <f t="shared" si="1"/>
        <v>216.3</v>
      </c>
      <c r="E22" s="24">
        <f t="shared" si="2"/>
        <v>57.68</v>
      </c>
      <c r="F22" s="24">
        <f t="shared" si="3"/>
        <v>281.19</v>
      </c>
      <c r="G22" s="25">
        <v>21</v>
      </c>
      <c r="H22" s="24">
        <f t="shared" si="4"/>
        <v>2.1</v>
      </c>
      <c r="I22" s="35"/>
    </row>
    <row r="23" ht="14.25" spans="1:9">
      <c r="A23" s="21" t="s">
        <v>31</v>
      </c>
      <c r="B23" s="25">
        <v>719</v>
      </c>
      <c r="C23" s="23">
        <f t="shared" si="0"/>
        <v>7.19</v>
      </c>
      <c r="D23" s="24">
        <f t="shared" si="1"/>
        <v>215.7</v>
      </c>
      <c r="E23" s="24">
        <f t="shared" si="2"/>
        <v>57.52</v>
      </c>
      <c r="F23" s="24">
        <v>281</v>
      </c>
      <c r="G23" s="25">
        <v>21</v>
      </c>
      <c r="H23" s="24">
        <f t="shared" si="4"/>
        <v>2.1</v>
      </c>
      <c r="I23" s="35"/>
    </row>
    <row r="24" ht="14.25" spans="1:9">
      <c r="A24" s="27" t="s">
        <v>32</v>
      </c>
      <c r="B24" s="28">
        <v>566</v>
      </c>
      <c r="C24" s="23">
        <f t="shared" si="0"/>
        <v>5.66</v>
      </c>
      <c r="D24" s="24">
        <f t="shared" si="1"/>
        <v>169.8</v>
      </c>
      <c r="E24" s="24">
        <f t="shared" si="2"/>
        <v>45.28</v>
      </c>
      <c r="F24" s="24">
        <f t="shared" si="3"/>
        <v>220.74</v>
      </c>
      <c r="G24" s="29">
        <v>15</v>
      </c>
      <c r="H24" s="24">
        <f t="shared" si="4"/>
        <v>1.5</v>
      </c>
      <c r="I24" s="35"/>
    </row>
    <row r="25" ht="14.25" spans="1:9">
      <c r="A25" s="21" t="s">
        <v>33</v>
      </c>
      <c r="B25" s="25">
        <v>735</v>
      </c>
      <c r="C25" s="23">
        <f t="shared" si="0"/>
        <v>7.35</v>
      </c>
      <c r="D25" s="24">
        <f t="shared" si="1"/>
        <v>220.5</v>
      </c>
      <c r="E25" s="24">
        <f t="shared" si="2"/>
        <v>58.8</v>
      </c>
      <c r="F25" s="24">
        <f t="shared" si="3"/>
        <v>286.65</v>
      </c>
      <c r="G25" s="25">
        <v>21</v>
      </c>
      <c r="H25" s="24">
        <f t="shared" si="4"/>
        <v>2.1</v>
      </c>
      <c r="I25" s="35"/>
    </row>
    <row r="26" ht="14.25" spans="1:9">
      <c r="A26" s="21" t="s">
        <v>34</v>
      </c>
      <c r="B26" s="25">
        <v>1127</v>
      </c>
      <c r="C26" s="23">
        <f t="shared" si="0"/>
        <v>11.27</v>
      </c>
      <c r="D26" s="24">
        <f t="shared" si="1"/>
        <v>338.1</v>
      </c>
      <c r="E26" s="24">
        <f t="shared" si="2"/>
        <v>90.16</v>
      </c>
      <c r="F26" s="24">
        <v>439</v>
      </c>
      <c r="G26" s="25">
        <v>27</v>
      </c>
      <c r="H26" s="24">
        <f t="shared" si="4"/>
        <v>2.7</v>
      </c>
      <c r="I26" s="35"/>
    </row>
    <row r="27" ht="14.25" spans="1:9">
      <c r="A27" s="30"/>
      <c r="B27" s="30"/>
      <c r="C27" s="30"/>
      <c r="D27" s="30"/>
      <c r="E27" s="30"/>
      <c r="F27" s="30"/>
      <c r="G27" s="30"/>
      <c r="H27" s="30"/>
      <c r="I27" s="35"/>
    </row>
    <row r="28" ht="14.25" spans="1:9">
      <c r="A28" s="31" t="s">
        <v>1</v>
      </c>
      <c r="B28" s="31" t="s">
        <v>2</v>
      </c>
      <c r="C28" s="31" t="s">
        <v>35</v>
      </c>
      <c r="D28" s="31" t="s">
        <v>4</v>
      </c>
      <c r="E28" s="31" t="s">
        <v>5</v>
      </c>
      <c r="F28" s="32" t="s">
        <v>6</v>
      </c>
      <c r="G28" s="3" t="s">
        <v>7</v>
      </c>
      <c r="H28" s="20" t="s">
        <v>36</v>
      </c>
      <c r="I28" s="35"/>
    </row>
    <row r="29" ht="24" spans="1:9">
      <c r="A29" s="31"/>
      <c r="B29" s="31"/>
      <c r="C29" s="31" t="s">
        <v>37</v>
      </c>
      <c r="D29" s="31" t="s">
        <v>38</v>
      </c>
      <c r="E29" s="31" t="s">
        <v>39</v>
      </c>
      <c r="F29" s="32"/>
      <c r="G29" s="3"/>
      <c r="H29" s="20"/>
      <c r="I29" s="35"/>
    </row>
    <row r="30" ht="14.25" spans="1:9">
      <c r="A30" s="32" t="s">
        <v>40</v>
      </c>
      <c r="B30" s="33">
        <v>606</v>
      </c>
      <c r="C30" s="24">
        <v>12</v>
      </c>
      <c r="D30" s="24">
        <v>364</v>
      </c>
      <c r="E30" s="24">
        <v>97</v>
      </c>
      <c r="F30" s="24">
        <v>473</v>
      </c>
      <c r="G30" s="24">
        <v>16</v>
      </c>
      <c r="H30" s="34">
        <v>2</v>
      </c>
      <c r="I30" s="35"/>
    </row>
    <row r="31" ht="14.25" spans="1:9">
      <c r="A31" s="35"/>
      <c r="B31" s="35"/>
      <c r="C31" s="36"/>
      <c r="D31" s="36"/>
      <c r="E31" s="37"/>
      <c r="F31" s="37"/>
      <c r="G31" s="35"/>
      <c r="H31" s="38"/>
      <c r="I31" s="35"/>
    </row>
    <row r="32" ht="14.25" spans="1:9">
      <c r="A32" s="35"/>
      <c r="B32" s="35"/>
      <c r="C32" s="36"/>
      <c r="D32" s="36"/>
      <c r="E32" s="37"/>
      <c r="F32" s="37"/>
      <c r="G32" s="35"/>
      <c r="H32" s="38"/>
      <c r="I32" s="35"/>
    </row>
    <row r="33" ht="39" customHeight="1" spans="1:9">
      <c r="A33" s="39" t="s">
        <v>41</v>
      </c>
      <c r="B33" s="39"/>
      <c r="C33" s="39"/>
      <c r="D33" s="39"/>
      <c r="E33" s="39"/>
      <c r="F33" s="39"/>
      <c r="G33" s="39"/>
      <c r="H33" s="39"/>
      <c r="I33" s="35"/>
    </row>
  </sheetData>
  <mergeCells count="13">
    <mergeCell ref="A1:H1"/>
    <mergeCell ref="A33:H33"/>
    <mergeCell ref="A2:A3"/>
    <mergeCell ref="A28:A29"/>
    <mergeCell ref="B2:B3"/>
    <mergeCell ref="B28:B29"/>
    <mergeCell ref="F2:F3"/>
    <mergeCell ref="F28:F29"/>
    <mergeCell ref="G2:G3"/>
    <mergeCell ref="G28:G29"/>
    <mergeCell ref="H2:H3"/>
    <mergeCell ref="H28:H29"/>
    <mergeCell ref="I2:I3"/>
  </mergeCells>
  <pageMargins left="2.40138888888889" right="0.75" top="1.18055555555556" bottom="1" header="0.5" footer="0.5"/>
  <pageSetup paperSize="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H23" sqref="H23"/>
    </sheetView>
  </sheetViews>
  <sheetFormatPr defaultColWidth="9" defaultRowHeight="13.5" outlineLevelCol="5"/>
  <cols>
    <col min="1" max="1" width="29.875" customWidth="1"/>
    <col min="3" max="3" width="12.5" customWidth="1"/>
    <col min="4" max="4" width="13" customWidth="1"/>
    <col min="5" max="5" width="10.75" customWidth="1"/>
  </cols>
  <sheetData>
    <row r="1" spans="1:6">
      <c r="A1" s="1" t="s">
        <v>42</v>
      </c>
      <c r="B1" s="1"/>
      <c r="C1" s="1"/>
      <c r="D1" s="1"/>
      <c r="E1" s="1"/>
      <c r="F1" s="2"/>
    </row>
    <row r="2" spans="1:6">
      <c r="A2" s="1"/>
      <c r="B2" s="1"/>
      <c r="C2" s="1"/>
      <c r="D2" s="1"/>
      <c r="E2" s="1"/>
      <c r="F2" s="2"/>
    </row>
    <row r="3" spans="1:6">
      <c r="A3" s="3" t="s">
        <v>1</v>
      </c>
      <c r="B3" s="4" t="s">
        <v>2</v>
      </c>
      <c r="C3" s="5" t="s">
        <v>43</v>
      </c>
      <c r="D3" s="5" t="s">
        <v>44</v>
      </c>
      <c r="E3" s="5" t="s">
        <v>45</v>
      </c>
      <c r="F3" s="6" t="s">
        <v>6</v>
      </c>
    </row>
    <row r="4" ht="24" spans="1:6">
      <c r="A4" s="3"/>
      <c r="B4" s="4"/>
      <c r="C4" s="5" t="s">
        <v>46</v>
      </c>
      <c r="D4" s="5" t="s">
        <v>46</v>
      </c>
      <c r="E4" s="5" t="s">
        <v>46</v>
      </c>
      <c r="F4" s="6"/>
    </row>
    <row r="5" ht="18.75" spans="1:6">
      <c r="A5" s="7" t="s">
        <v>12</v>
      </c>
      <c r="B5" s="8">
        <v>176</v>
      </c>
      <c r="C5" s="9">
        <f>B5*0.15</f>
        <v>26.4</v>
      </c>
      <c r="D5" s="9">
        <f>ROUND(B5*0.15,)</f>
        <v>26</v>
      </c>
      <c r="E5" s="9">
        <f>ROUND(B5*0.15,)</f>
        <v>26</v>
      </c>
      <c r="F5" s="10">
        <f>SUM(C5:E5)</f>
        <v>78.4</v>
      </c>
    </row>
    <row r="6" ht="18.75" spans="1:6">
      <c r="A6" s="11" t="s">
        <v>13</v>
      </c>
      <c r="B6" s="12">
        <v>305</v>
      </c>
      <c r="C6" s="9">
        <f t="shared" ref="C6:C27" si="0">B6*0.15</f>
        <v>45.75</v>
      </c>
      <c r="D6" s="9">
        <f t="shared" ref="D6:D27" si="1">ROUND(B6*0.15,)</f>
        <v>46</v>
      </c>
      <c r="E6" s="9">
        <f t="shared" ref="E6:E27" si="2">ROUND(B6*0.15,)</f>
        <v>46</v>
      </c>
      <c r="F6" s="10">
        <f t="shared" ref="F6:F27" si="3">SUM(C6:E6)</f>
        <v>137.75</v>
      </c>
    </row>
    <row r="7" ht="18.75" spans="1:6">
      <c r="A7" s="7" t="s">
        <v>14</v>
      </c>
      <c r="B7" s="12">
        <v>807</v>
      </c>
      <c r="C7" s="9">
        <f t="shared" si="0"/>
        <v>121.05</v>
      </c>
      <c r="D7" s="9">
        <f t="shared" si="1"/>
        <v>121</v>
      </c>
      <c r="E7" s="9">
        <f t="shared" si="2"/>
        <v>121</v>
      </c>
      <c r="F7" s="10">
        <f t="shared" si="3"/>
        <v>363.05</v>
      </c>
    </row>
    <row r="8" ht="18.75" spans="1:6">
      <c r="A8" s="7" t="s">
        <v>15</v>
      </c>
      <c r="B8" s="12">
        <v>400</v>
      </c>
      <c r="C8" s="9">
        <f t="shared" si="0"/>
        <v>60</v>
      </c>
      <c r="D8" s="9">
        <f t="shared" si="1"/>
        <v>60</v>
      </c>
      <c r="E8" s="9">
        <f t="shared" si="2"/>
        <v>60</v>
      </c>
      <c r="F8" s="10">
        <f t="shared" si="3"/>
        <v>180</v>
      </c>
    </row>
    <row r="9" ht="18.75" spans="1:6">
      <c r="A9" s="7" t="s">
        <v>16</v>
      </c>
      <c r="B9" s="12">
        <v>494</v>
      </c>
      <c r="C9" s="9">
        <f t="shared" si="0"/>
        <v>74.1</v>
      </c>
      <c r="D9" s="9">
        <f t="shared" si="1"/>
        <v>74</v>
      </c>
      <c r="E9" s="9">
        <f t="shared" si="2"/>
        <v>74</v>
      </c>
      <c r="F9" s="10">
        <f t="shared" si="3"/>
        <v>222.1</v>
      </c>
    </row>
    <row r="10" ht="18.75" spans="1:6">
      <c r="A10" s="7" t="s">
        <v>17</v>
      </c>
      <c r="B10" s="12">
        <v>430</v>
      </c>
      <c r="C10" s="9">
        <f t="shared" si="0"/>
        <v>64.5</v>
      </c>
      <c r="D10" s="9">
        <f t="shared" si="1"/>
        <v>65</v>
      </c>
      <c r="E10" s="9">
        <f t="shared" si="2"/>
        <v>65</v>
      </c>
      <c r="F10" s="10">
        <f t="shared" si="3"/>
        <v>194.5</v>
      </c>
    </row>
    <row r="11" ht="18.75" spans="1:6">
      <c r="A11" s="7" t="s">
        <v>18</v>
      </c>
      <c r="B11" s="12">
        <v>452</v>
      </c>
      <c r="C11" s="9">
        <f t="shared" si="0"/>
        <v>67.8</v>
      </c>
      <c r="D11" s="9">
        <f t="shared" si="1"/>
        <v>68</v>
      </c>
      <c r="E11" s="9">
        <f t="shared" si="2"/>
        <v>68</v>
      </c>
      <c r="F11" s="10">
        <f t="shared" si="3"/>
        <v>203.8</v>
      </c>
    </row>
    <row r="12" ht="18.75" spans="1:6">
      <c r="A12" s="7" t="s">
        <v>19</v>
      </c>
      <c r="B12" s="12">
        <v>157</v>
      </c>
      <c r="C12" s="9">
        <f t="shared" si="0"/>
        <v>23.55</v>
      </c>
      <c r="D12" s="9">
        <f t="shared" si="1"/>
        <v>24</v>
      </c>
      <c r="E12" s="9">
        <f t="shared" si="2"/>
        <v>24</v>
      </c>
      <c r="F12" s="10">
        <f t="shared" si="3"/>
        <v>71.55</v>
      </c>
    </row>
    <row r="13" ht="18.75" spans="1:6">
      <c r="A13" s="7" t="s">
        <v>20</v>
      </c>
      <c r="B13" s="12">
        <v>313</v>
      </c>
      <c r="C13" s="9">
        <f t="shared" si="0"/>
        <v>46.95</v>
      </c>
      <c r="D13" s="9">
        <f t="shared" si="1"/>
        <v>47</v>
      </c>
      <c r="E13" s="9">
        <f t="shared" si="2"/>
        <v>47</v>
      </c>
      <c r="F13" s="10">
        <f t="shared" si="3"/>
        <v>140.95</v>
      </c>
    </row>
    <row r="14" ht="18.75" spans="1:6">
      <c r="A14" s="7" t="s">
        <v>21</v>
      </c>
      <c r="B14" s="12">
        <v>488</v>
      </c>
      <c r="C14" s="9">
        <f t="shared" si="0"/>
        <v>73.2</v>
      </c>
      <c r="D14" s="9">
        <f t="shared" si="1"/>
        <v>73</v>
      </c>
      <c r="E14" s="9">
        <f t="shared" si="2"/>
        <v>73</v>
      </c>
      <c r="F14" s="10">
        <f t="shared" si="3"/>
        <v>219.2</v>
      </c>
    </row>
    <row r="15" ht="18.75" spans="1:6">
      <c r="A15" s="7" t="s">
        <v>22</v>
      </c>
      <c r="B15" s="12">
        <v>1334</v>
      </c>
      <c r="C15" s="9">
        <f t="shared" si="0"/>
        <v>200.1</v>
      </c>
      <c r="D15" s="9">
        <f t="shared" si="1"/>
        <v>200</v>
      </c>
      <c r="E15" s="9">
        <f t="shared" si="2"/>
        <v>200</v>
      </c>
      <c r="F15" s="10">
        <f t="shared" si="3"/>
        <v>600.1</v>
      </c>
    </row>
    <row r="16" ht="18.75" spans="1:6">
      <c r="A16" s="7" t="s">
        <v>23</v>
      </c>
      <c r="B16" s="12">
        <v>1435</v>
      </c>
      <c r="C16" s="9">
        <f t="shared" si="0"/>
        <v>215.25</v>
      </c>
      <c r="D16" s="9">
        <f t="shared" si="1"/>
        <v>215</v>
      </c>
      <c r="E16" s="9">
        <f t="shared" si="2"/>
        <v>215</v>
      </c>
      <c r="F16" s="10">
        <f t="shared" si="3"/>
        <v>645.25</v>
      </c>
    </row>
    <row r="17" ht="18.75" spans="1:6">
      <c r="A17" s="7" t="s">
        <v>24</v>
      </c>
      <c r="B17" s="12">
        <v>2166</v>
      </c>
      <c r="C17" s="9">
        <f t="shared" si="0"/>
        <v>324.9</v>
      </c>
      <c r="D17" s="9">
        <f t="shared" si="1"/>
        <v>325</v>
      </c>
      <c r="E17" s="9">
        <f t="shared" si="2"/>
        <v>325</v>
      </c>
      <c r="F17" s="10">
        <f t="shared" si="3"/>
        <v>974.9</v>
      </c>
    </row>
    <row r="18" ht="18.75" spans="1:6">
      <c r="A18" s="7" t="s">
        <v>25</v>
      </c>
      <c r="B18" s="12">
        <v>594</v>
      </c>
      <c r="C18" s="9">
        <f t="shared" si="0"/>
        <v>89.1</v>
      </c>
      <c r="D18" s="9">
        <f t="shared" si="1"/>
        <v>89</v>
      </c>
      <c r="E18" s="9">
        <f t="shared" si="2"/>
        <v>89</v>
      </c>
      <c r="F18" s="10">
        <f t="shared" si="3"/>
        <v>267.1</v>
      </c>
    </row>
    <row r="19" ht="18.75" spans="1:6">
      <c r="A19" s="7" t="s">
        <v>26</v>
      </c>
      <c r="B19" s="12">
        <v>500</v>
      </c>
      <c r="C19" s="9">
        <f t="shared" si="0"/>
        <v>75</v>
      </c>
      <c r="D19" s="9">
        <f t="shared" si="1"/>
        <v>75</v>
      </c>
      <c r="E19" s="9">
        <f t="shared" si="2"/>
        <v>75</v>
      </c>
      <c r="F19" s="10">
        <f t="shared" si="3"/>
        <v>225</v>
      </c>
    </row>
    <row r="20" ht="18.75" spans="1:6">
      <c r="A20" s="7" t="s">
        <v>27</v>
      </c>
      <c r="B20" s="12">
        <v>478</v>
      </c>
      <c r="C20" s="9">
        <f t="shared" si="0"/>
        <v>71.7</v>
      </c>
      <c r="D20" s="9">
        <f t="shared" si="1"/>
        <v>72</v>
      </c>
      <c r="E20" s="9">
        <f t="shared" si="2"/>
        <v>72</v>
      </c>
      <c r="F20" s="10">
        <f t="shared" si="3"/>
        <v>215.7</v>
      </c>
    </row>
    <row r="21" ht="18.75" spans="1:6">
      <c r="A21" s="7" t="s">
        <v>28</v>
      </c>
      <c r="B21" s="12">
        <v>827</v>
      </c>
      <c r="C21" s="9">
        <f t="shared" si="0"/>
        <v>124.05</v>
      </c>
      <c r="D21" s="9">
        <f t="shared" si="1"/>
        <v>124</v>
      </c>
      <c r="E21" s="9">
        <f t="shared" si="2"/>
        <v>124</v>
      </c>
      <c r="F21" s="10">
        <f t="shared" si="3"/>
        <v>372.05</v>
      </c>
    </row>
    <row r="22" ht="18.75" spans="1:6">
      <c r="A22" s="7" t="s">
        <v>29</v>
      </c>
      <c r="B22" s="12">
        <v>1452</v>
      </c>
      <c r="C22" s="9">
        <f t="shared" si="0"/>
        <v>217.8</v>
      </c>
      <c r="D22" s="9">
        <f t="shared" si="1"/>
        <v>218</v>
      </c>
      <c r="E22" s="9">
        <f t="shared" si="2"/>
        <v>218</v>
      </c>
      <c r="F22" s="10">
        <f t="shared" si="3"/>
        <v>653.8</v>
      </c>
    </row>
    <row r="23" ht="18.75" spans="1:6">
      <c r="A23" s="7" t="s">
        <v>30</v>
      </c>
      <c r="B23" s="12">
        <v>721</v>
      </c>
      <c r="C23" s="9">
        <f t="shared" si="0"/>
        <v>108.15</v>
      </c>
      <c r="D23" s="9">
        <f t="shared" si="1"/>
        <v>108</v>
      </c>
      <c r="E23" s="9">
        <f t="shared" si="2"/>
        <v>108</v>
      </c>
      <c r="F23" s="10">
        <f t="shared" si="3"/>
        <v>324.15</v>
      </c>
    </row>
    <row r="24" ht="18.75" spans="1:6">
      <c r="A24" s="7" t="s">
        <v>31</v>
      </c>
      <c r="B24" s="12">
        <v>719</v>
      </c>
      <c r="C24" s="9">
        <f t="shared" si="0"/>
        <v>107.85</v>
      </c>
      <c r="D24" s="9">
        <f t="shared" si="1"/>
        <v>108</v>
      </c>
      <c r="E24" s="9">
        <f t="shared" si="2"/>
        <v>108</v>
      </c>
      <c r="F24" s="10">
        <f t="shared" si="3"/>
        <v>323.85</v>
      </c>
    </row>
    <row r="25" ht="18.75" spans="1:6">
      <c r="A25" s="11" t="s">
        <v>32</v>
      </c>
      <c r="B25" s="13">
        <v>566</v>
      </c>
      <c r="C25" s="9">
        <f t="shared" si="0"/>
        <v>84.9</v>
      </c>
      <c r="D25" s="9">
        <f t="shared" si="1"/>
        <v>85</v>
      </c>
      <c r="E25" s="9">
        <f t="shared" si="2"/>
        <v>85</v>
      </c>
      <c r="F25" s="10">
        <f t="shared" si="3"/>
        <v>254.9</v>
      </c>
    </row>
    <row r="26" ht="18.75" spans="1:6">
      <c r="A26" s="7" t="s">
        <v>33</v>
      </c>
      <c r="B26" s="12">
        <v>735</v>
      </c>
      <c r="C26" s="9">
        <f t="shared" si="0"/>
        <v>110.25</v>
      </c>
      <c r="D26" s="9">
        <f t="shared" si="1"/>
        <v>110</v>
      </c>
      <c r="E26" s="9">
        <f t="shared" si="2"/>
        <v>110</v>
      </c>
      <c r="F26" s="10">
        <f t="shared" si="3"/>
        <v>330.25</v>
      </c>
    </row>
    <row r="27" ht="18.75" spans="1:6">
      <c r="A27" s="7" t="s">
        <v>34</v>
      </c>
      <c r="B27" s="12">
        <v>1127</v>
      </c>
      <c r="C27" s="9">
        <f t="shared" si="0"/>
        <v>169.05</v>
      </c>
      <c r="D27" s="9">
        <f t="shared" si="1"/>
        <v>169</v>
      </c>
      <c r="E27" s="9">
        <f t="shared" si="2"/>
        <v>169</v>
      </c>
      <c r="F27" s="10">
        <f t="shared" si="3"/>
        <v>507.05</v>
      </c>
    </row>
    <row r="28" ht="18.75" spans="1:6">
      <c r="A28" s="14"/>
      <c r="B28" s="14"/>
      <c r="C28" s="14"/>
      <c r="D28" s="14"/>
      <c r="E28" s="14"/>
      <c r="F28" s="15"/>
    </row>
    <row r="29" spans="1:6">
      <c r="A29" s="16" t="s">
        <v>1</v>
      </c>
      <c r="B29" s="16" t="s">
        <v>2</v>
      </c>
      <c r="C29" s="5" t="s">
        <v>43</v>
      </c>
      <c r="D29" s="5" t="s">
        <v>44</v>
      </c>
      <c r="E29" s="5" t="s">
        <v>45</v>
      </c>
      <c r="F29" s="6" t="s">
        <v>6</v>
      </c>
    </row>
    <row r="30" ht="24" spans="1:6">
      <c r="A30" s="16"/>
      <c r="B30" s="16"/>
      <c r="C30" s="5" t="s">
        <v>10</v>
      </c>
      <c r="D30" s="5" t="s">
        <v>47</v>
      </c>
      <c r="E30" s="5" t="s">
        <v>47</v>
      </c>
      <c r="F30" s="6"/>
    </row>
    <row r="31" ht="18.75" spans="1:6">
      <c r="A31" s="7" t="s">
        <v>40</v>
      </c>
      <c r="B31" s="17">
        <v>606</v>
      </c>
      <c r="C31" s="14">
        <v>182</v>
      </c>
      <c r="D31" s="14">
        <v>121</v>
      </c>
      <c r="E31" s="14">
        <v>121</v>
      </c>
      <c r="F31" s="15">
        <v>424</v>
      </c>
    </row>
  </sheetData>
  <mergeCells count="7">
    <mergeCell ref="A3:A4"/>
    <mergeCell ref="A29:A30"/>
    <mergeCell ref="B3:B4"/>
    <mergeCell ref="B29:B30"/>
    <mergeCell ref="F3:F4"/>
    <mergeCell ref="F29:F30"/>
    <mergeCell ref="A1:F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评优指标切分数</vt:lpstr>
      <vt:lpstr>奖学金指标切分数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胖胖</cp:lastModifiedBy>
  <dcterms:created xsi:type="dcterms:W3CDTF">2019-09-03T02:01:00Z</dcterms:created>
  <dcterms:modified xsi:type="dcterms:W3CDTF">2019-09-29T00:24:08Z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2052-11.1.0.8986</vt:lpwstr>
  </property>
</Properties>
</file>